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4" activeTab="0"/>
  </bookViews>
  <sheets>
    <sheet name="Дивный" sheetId="1" r:id="rId1"/>
  </sheets>
  <definedNames/>
  <calcPr fullCalcOnLoad="1"/>
</workbook>
</file>

<file path=xl/sharedStrings.xml><?xml version="1.0" encoding="utf-8"?>
<sst xmlns="http://schemas.openxmlformats.org/spreadsheetml/2006/main" count="182" uniqueCount="132">
  <si>
    <t>Утверждена приказом Министерства финансов Российской Федерации</t>
  </si>
  <si>
    <t>от 15июня 2000г. № 54н</t>
  </si>
  <si>
    <t>Отчет об исполнении сметы доходов и расходов  учреждений и организаций, финансируемых из бюджетов субъектов Российской федерации и местных бюджетов</t>
  </si>
  <si>
    <t>Коды</t>
  </si>
  <si>
    <t>Форма 1-мм по ОКУД</t>
  </si>
  <si>
    <t>0503010</t>
  </si>
  <si>
    <t>Дата</t>
  </si>
  <si>
    <t>Главный распорядитель</t>
  </si>
  <si>
    <t>по ОКПО</t>
  </si>
  <si>
    <t>Периодичность: месячная</t>
  </si>
  <si>
    <t>по ППП</t>
  </si>
  <si>
    <t>Единица измерения: руб.</t>
  </si>
  <si>
    <t>по ОКУД</t>
  </si>
  <si>
    <t>08</t>
  </si>
  <si>
    <t>по ОКЕИ</t>
  </si>
  <si>
    <t>383</t>
  </si>
  <si>
    <t>1.Расходы</t>
  </si>
  <si>
    <t>Код</t>
  </si>
  <si>
    <t>Профинансировано (руб.)</t>
  </si>
  <si>
    <t>Кассовые расходы (руб.)</t>
  </si>
  <si>
    <t>Остаток (руб.)</t>
  </si>
  <si>
    <t>по ФКР</t>
  </si>
  <si>
    <t>по ППП</t>
  </si>
  <si>
    <t>по КЦСР</t>
  </si>
  <si>
    <t>по КВР</t>
  </si>
  <si>
    <t>по ЭКР</t>
  </si>
  <si>
    <t>Заработная плата</t>
  </si>
  <si>
    <t>573</t>
  </si>
  <si>
    <t>Услуги связи</t>
  </si>
  <si>
    <t>Коммунальные услуги</t>
  </si>
  <si>
    <t>223/2</t>
  </si>
  <si>
    <t>223/3</t>
  </si>
  <si>
    <t>223/4</t>
  </si>
  <si>
    <t>Прочие услуги</t>
  </si>
  <si>
    <t>340/2</t>
  </si>
  <si>
    <t>ГСМ</t>
  </si>
  <si>
    <t>340/3</t>
  </si>
  <si>
    <t>340/5</t>
  </si>
  <si>
    <t>340/6</t>
  </si>
  <si>
    <t>0702</t>
  </si>
  <si>
    <t>2. Сведения о движении средств бюджета субъектов Российской Федерации и местных бюджетов на счетах учреждений</t>
  </si>
  <si>
    <t>Наименование текущего счета</t>
  </si>
  <si>
    <t>Код. строки</t>
  </si>
  <si>
    <t>Остаток на начало года</t>
  </si>
  <si>
    <t>Профинансировано</t>
  </si>
  <si>
    <t>Кассовые расходы</t>
  </si>
  <si>
    <t>Остаток на конец отчетного периода</t>
  </si>
  <si>
    <t>Средства для перевода учреждениями, находящимися в ведении главного распорядителя  и на другие мероприятия</t>
  </si>
  <si>
    <t>010</t>
  </si>
  <si>
    <t>Средства на расходы учреждения</t>
  </si>
  <si>
    <t>020</t>
  </si>
  <si>
    <t>Средства в иностранной валюте</t>
  </si>
  <si>
    <t>030</t>
  </si>
  <si>
    <t>то же в пересчете на рубли</t>
  </si>
  <si>
    <t>040</t>
  </si>
  <si>
    <r>
      <t xml:space="preserve">Руководитель </t>
    </r>
    <r>
      <rPr>
        <sz val="10"/>
        <rFont val="Arial"/>
        <family val="2"/>
      </rPr>
      <t xml:space="preserve">      _________________      </t>
    </r>
  </si>
  <si>
    <t>Наименование видов расходов и статей экономической классификации расходов</t>
  </si>
  <si>
    <t>Утверждено бюджетных ассигнований на отчетный период (руб)</t>
  </si>
  <si>
    <t>111</t>
  </si>
  <si>
    <t>Начислен.на оплату труда</t>
  </si>
  <si>
    <t>Прочие выплаты</t>
  </si>
  <si>
    <t>112</t>
  </si>
  <si>
    <t>Суточные</t>
  </si>
  <si>
    <t>212/1</t>
  </si>
  <si>
    <t>212/2</t>
  </si>
  <si>
    <t>244</t>
  </si>
  <si>
    <t>Транспортные услуги</t>
  </si>
  <si>
    <t>Командировочные расходы</t>
  </si>
  <si>
    <t>222/1</t>
  </si>
  <si>
    <t>222/2</t>
  </si>
  <si>
    <t>Услуги по содерж.имущ.</t>
  </si>
  <si>
    <t>Пособие по соц.помощи</t>
  </si>
  <si>
    <t>360</t>
  </si>
  <si>
    <t>Прочие расходы</t>
  </si>
  <si>
    <t>Увелич.ст.осн.средств</t>
  </si>
  <si>
    <t>Хоз.расходы</t>
  </si>
  <si>
    <t>итого:</t>
  </si>
  <si>
    <t>Начислен. на оплату труда</t>
  </si>
  <si>
    <t>отопление</t>
  </si>
  <si>
    <t>223/1</t>
  </si>
  <si>
    <t>газ</t>
  </si>
  <si>
    <t>электроэнергия</t>
  </si>
  <si>
    <t>водоснабжение, водоотведение</t>
  </si>
  <si>
    <t>Арендная плата</t>
  </si>
  <si>
    <t>Налог на имущество</t>
  </si>
  <si>
    <t>851</t>
  </si>
  <si>
    <t>Прочие налоги</t>
  </si>
  <si>
    <t>852</t>
  </si>
  <si>
    <t>Увелич.ст.материальных зап.</t>
  </si>
  <si>
    <t>продукты питания</t>
  </si>
  <si>
    <t>запчасти</t>
  </si>
  <si>
    <t>Софинансирование расходов на выплату заработной платы с начислениями работникам бюджетных учреждений и оплату коммунальных услуг бюджетными учреждениями</t>
  </si>
  <si>
    <t>Внешкольная работа – кружки, спортшкола</t>
  </si>
  <si>
    <t>4239900</t>
  </si>
  <si>
    <t>Ежемесячная стипендия обучающимся в 10 и 11 классов МОУ, реализующих основные общеобразовательные программы на территории Ульяновской области</t>
  </si>
  <si>
    <t>5211600</t>
  </si>
  <si>
    <t>МЦП "пожарная безопасность ОУ МОУ "Мелекесский район" Ульяновской области на 2011-2013 годы"</t>
  </si>
  <si>
    <t>0709</t>
  </si>
  <si>
    <t>МЦП "Организация здорового питания в ОУ МО "Мелекесский район" Ульяновской области на 2011-2013годы".</t>
  </si>
  <si>
    <r>
      <t xml:space="preserve">Учреждение         </t>
    </r>
    <r>
      <rPr>
        <b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МКОУ СОШ п. Дивный</t>
    </r>
  </si>
  <si>
    <t>25326104</t>
  </si>
  <si>
    <t>242</t>
  </si>
  <si>
    <t>Спедства по представлению мер социальной поддержки молодых специалистов на образовательную деятельность</t>
  </si>
  <si>
    <t>1003</t>
  </si>
  <si>
    <t>223(2)</t>
  </si>
  <si>
    <t>223(4)</t>
  </si>
  <si>
    <t>0707</t>
  </si>
  <si>
    <t>4321100</t>
  </si>
  <si>
    <t>5211700</t>
  </si>
  <si>
    <t>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</t>
  </si>
  <si>
    <t>О.В.Мартынова</t>
  </si>
  <si>
    <t xml:space="preserve">                                             подпись                                                         расшифровка подписи</t>
  </si>
  <si>
    <t>Л.Ю. Манькова</t>
  </si>
  <si>
    <t>4369500</t>
  </si>
  <si>
    <t>услуги связи</t>
  </si>
  <si>
    <t>321</t>
  </si>
  <si>
    <t>0920305</t>
  </si>
  <si>
    <t>795022</t>
  </si>
  <si>
    <t>МДЦП "Одаренные дети"</t>
  </si>
  <si>
    <t>Расходы на обеспечение отдыха детей,обучающихся в образовательных учереждениях ,за исключением детей-сирот,в детских оздоровительных лагерях с дневным прибыванием</t>
  </si>
  <si>
    <t>Расходы на оплату госпошлины по Арбитражному суду</t>
  </si>
  <si>
    <t>7956123</t>
  </si>
  <si>
    <t>7956125</t>
  </si>
  <si>
    <t>5180600</t>
  </si>
  <si>
    <t>222</t>
  </si>
  <si>
    <t>социальные выплаты</t>
  </si>
  <si>
    <t>5059100</t>
  </si>
  <si>
    <r>
      <t>Бухгалтер</t>
    </r>
    <r>
      <rPr>
        <sz val="10"/>
        <rFont val="Arial"/>
        <family val="2"/>
      </rPr>
      <t xml:space="preserve">_________________       </t>
    </r>
  </si>
  <si>
    <t>831</t>
  </si>
  <si>
    <t>На 1 января  2014г.</t>
  </si>
  <si>
    <t>01.01.2015</t>
  </si>
  <si>
    <t>«  01  » января  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</si>
</sst>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3">
    <font>
      <sz val="10"/>
      <name val="Arial"/>
      <family val="2"/>
    </font>
    <font>
      <sz val="11"/>
      <color indexed="55"/>
      <name val="Calibri"/>
      <family val="2"/>
    </font>
    <font>
      <sz val="6"/>
      <name val="Times New Roman"/>
      <family val="1"/>
    </font>
    <font>
      <b/>
      <sz val="10.5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u val="single"/>
      <sz val="10"/>
      <name val="Arial"/>
      <family val="2"/>
    </font>
    <font>
      <sz val="7"/>
      <name val="Arial"/>
      <family val="2"/>
    </font>
    <font>
      <b/>
      <u val="single"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2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25" fillId="3" borderId="1" applyNumberFormat="0" applyAlignment="0" applyProtection="0"/>
    <xf numFmtId="0" fontId="26" fillId="2" borderId="2" applyNumberFormat="0" applyAlignment="0" applyProtection="0"/>
    <xf numFmtId="0" fontId="27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9" fillId="13" borderId="7" applyNumberFormat="0" applyAlignment="0" applyProtection="0"/>
    <xf numFmtId="0" fontId="18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3" fillId="14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15" borderId="0" applyNumberFormat="0" applyBorder="0" applyAlignment="0" applyProtection="0"/>
  </cellStyleXfs>
  <cellXfs count="105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16" borderId="10" xfId="0" applyFont="1" applyFill="1" applyBorder="1" applyAlignment="1">
      <alignment horizontal="center"/>
    </xf>
    <xf numFmtId="0" fontId="9" fillId="16" borderId="10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/>
    </xf>
    <xf numFmtId="0" fontId="11" fillId="17" borderId="10" xfId="0" applyFont="1" applyFill="1" applyBorder="1" applyAlignment="1">
      <alignment/>
    </xf>
    <xf numFmtId="0" fontId="11" fillId="17" borderId="10" xfId="0" applyFont="1" applyFill="1" applyBorder="1" applyAlignment="1">
      <alignment horizontal="center" vertical="center"/>
    </xf>
    <xf numFmtId="49" fontId="9" fillId="18" borderId="10" xfId="0" applyNumberFormat="1" applyFont="1" applyFill="1" applyBorder="1" applyAlignment="1">
      <alignment horizontal="center" vertical="center"/>
    </xf>
    <xf numFmtId="0" fontId="9" fillId="18" borderId="10" xfId="0" applyFont="1" applyFill="1" applyBorder="1" applyAlignment="1">
      <alignment horizontal="center" vertical="center"/>
    </xf>
    <xf numFmtId="0" fontId="9" fillId="18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9" fillId="4" borderId="10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left" vertical="center" wrapText="1"/>
    </xf>
    <xf numFmtId="49" fontId="0" fillId="4" borderId="10" xfId="0" applyNumberForma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11" fillId="19" borderId="10" xfId="0" applyFont="1" applyFill="1" applyBorder="1" applyAlignment="1">
      <alignment horizontal="left" vertical="center" wrapText="1"/>
    </xf>
    <xf numFmtId="49" fontId="9" fillId="19" borderId="10" xfId="0" applyNumberFormat="1" applyFont="1" applyFill="1" applyBorder="1" applyAlignment="1">
      <alignment horizontal="center" vertical="center"/>
    </xf>
    <xf numFmtId="0" fontId="11" fillId="19" borderId="10" xfId="0" applyFont="1" applyFill="1" applyBorder="1" applyAlignment="1">
      <alignment horizontal="center" vertical="center"/>
    </xf>
    <xf numFmtId="0" fontId="11" fillId="19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2" fontId="9" fillId="4" borderId="10" xfId="0" applyNumberFormat="1" applyFont="1" applyFill="1" applyBorder="1" applyAlignment="1">
      <alignment horizontal="center" vertical="center"/>
    </xf>
    <xf numFmtId="2" fontId="9" fillId="4" borderId="10" xfId="0" applyNumberFormat="1" applyFont="1" applyFill="1" applyBorder="1" applyAlignment="1">
      <alignment horizontal="center" vertical="center" wrapText="1"/>
    </xf>
    <xf numFmtId="2" fontId="11" fillId="17" borderId="10" xfId="0" applyNumberFormat="1" applyFont="1" applyFill="1" applyBorder="1" applyAlignment="1">
      <alignment horizontal="center" vertical="center"/>
    </xf>
    <xf numFmtId="0" fontId="0" fillId="18" borderId="12" xfId="0" applyFill="1" applyBorder="1" applyAlignment="1">
      <alignment horizontal="left" vertical="center" wrapText="1"/>
    </xf>
    <xf numFmtId="0" fontId="0" fillId="18" borderId="12" xfId="0" applyFill="1" applyBorder="1" applyAlignment="1">
      <alignment horizontal="center" vertical="center"/>
    </xf>
    <xf numFmtId="49" fontId="9" fillId="18" borderId="13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49" fontId="17" fillId="0" borderId="1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wrapText="1"/>
    </xf>
    <xf numFmtId="2" fontId="11" fillId="0" borderId="10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49" fontId="7" fillId="0" borderId="16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zoomScalePageLayoutView="0" workbookViewId="0" topLeftCell="A1">
      <selection activeCell="A94" sqref="A94"/>
    </sheetView>
  </sheetViews>
  <sheetFormatPr defaultColWidth="11.57421875" defaultRowHeight="12.75"/>
  <cols>
    <col min="1" max="1" width="24.140625" style="0" customWidth="1"/>
    <col min="2" max="2" width="4.00390625" style="0" customWidth="1"/>
    <col min="3" max="3" width="4.140625" style="0" customWidth="1"/>
    <col min="4" max="4" width="7.57421875" style="0" customWidth="1"/>
    <col min="5" max="5" width="4.421875" style="0" customWidth="1"/>
    <col min="6" max="6" width="3.8515625" style="0" customWidth="1"/>
    <col min="7" max="7" width="12.8515625" style="10" customWidth="1"/>
    <col min="8" max="8" width="11.8515625" style="10" customWidth="1"/>
    <col min="9" max="9" width="10.140625" style="10" customWidth="1"/>
    <col min="10" max="10" width="10.7109375" style="10" customWidth="1"/>
  </cols>
  <sheetData>
    <row r="1" spans="1:10" ht="9.7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8.25" customHeight="1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28.5" customHeight="1">
      <c r="A3" s="95" t="s">
        <v>2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18.75" customHeight="1">
      <c r="A4" s="2" t="s">
        <v>129</v>
      </c>
      <c r="B4" s="3"/>
      <c r="C4" s="3"/>
      <c r="D4" s="3"/>
      <c r="E4" s="3"/>
      <c r="F4" s="3"/>
      <c r="G4" s="11"/>
      <c r="H4" s="11"/>
      <c r="I4" s="96" t="s">
        <v>3</v>
      </c>
      <c r="J4" s="96"/>
    </row>
    <row r="5" spans="1:10" ht="12.75">
      <c r="A5" s="4"/>
      <c r="B5" s="4"/>
      <c r="C5" s="4"/>
      <c r="D5" s="91" t="s">
        <v>4</v>
      </c>
      <c r="E5" s="91"/>
      <c r="F5" s="91"/>
      <c r="G5" s="91"/>
      <c r="H5" s="91"/>
      <c r="I5" s="92" t="s">
        <v>5</v>
      </c>
      <c r="J5" s="92"/>
    </row>
    <row r="6" spans="1:10" ht="12" customHeight="1">
      <c r="A6" s="93" t="s">
        <v>99</v>
      </c>
      <c r="B6" s="93"/>
      <c r="C6" s="93"/>
      <c r="D6" s="93"/>
      <c r="E6" s="93"/>
      <c r="F6" s="93"/>
      <c r="G6" s="93"/>
      <c r="H6" s="12" t="s">
        <v>6</v>
      </c>
      <c r="I6" s="92" t="s">
        <v>130</v>
      </c>
      <c r="J6" s="92"/>
    </row>
    <row r="7" spans="1:10" ht="12.75">
      <c r="A7" s="1" t="s">
        <v>7</v>
      </c>
      <c r="B7" s="1"/>
      <c r="C7" s="5"/>
      <c r="D7" s="91" t="s">
        <v>8</v>
      </c>
      <c r="E7" s="91"/>
      <c r="F7" s="91"/>
      <c r="G7" s="91"/>
      <c r="H7" s="91"/>
      <c r="I7" s="92" t="s">
        <v>100</v>
      </c>
      <c r="J7" s="92"/>
    </row>
    <row r="8" spans="1:10" ht="12.75">
      <c r="A8" s="1" t="s">
        <v>9</v>
      </c>
      <c r="B8" s="1"/>
      <c r="C8" s="5"/>
      <c r="D8" s="91" t="s">
        <v>10</v>
      </c>
      <c r="E8" s="91"/>
      <c r="F8" s="91"/>
      <c r="G8" s="91"/>
      <c r="H8" s="91"/>
      <c r="I8" s="92"/>
      <c r="J8" s="92"/>
    </row>
    <row r="9" spans="1:10" ht="12.75">
      <c r="A9" s="1" t="s">
        <v>11</v>
      </c>
      <c r="B9" s="1"/>
      <c r="C9" s="5"/>
      <c r="D9" s="91" t="s">
        <v>12</v>
      </c>
      <c r="E9" s="91"/>
      <c r="F9" s="91"/>
      <c r="G9" s="91"/>
      <c r="H9" s="91"/>
      <c r="I9" s="92" t="s">
        <v>13</v>
      </c>
      <c r="J9" s="92"/>
    </row>
    <row r="10" spans="1:10" ht="12.75">
      <c r="A10" s="5"/>
      <c r="B10" s="5"/>
      <c r="C10" s="5"/>
      <c r="D10" s="91" t="s">
        <v>14</v>
      </c>
      <c r="E10" s="91"/>
      <c r="F10" s="91"/>
      <c r="G10" s="91"/>
      <c r="H10" s="91"/>
      <c r="I10" s="92" t="s">
        <v>15</v>
      </c>
      <c r="J10" s="92"/>
    </row>
    <row r="11" spans="1:10" ht="12.75">
      <c r="A11" s="98" t="s">
        <v>16</v>
      </c>
      <c r="B11" s="98"/>
      <c r="C11" s="98"/>
      <c r="D11" s="98"/>
      <c r="E11" s="98"/>
      <c r="F11" s="98"/>
      <c r="G11" s="98"/>
      <c r="H11" s="98"/>
      <c r="I11" s="98"/>
      <c r="J11" s="98"/>
    </row>
    <row r="12" spans="1:10" ht="13.5" customHeight="1">
      <c r="A12" s="97" t="s">
        <v>56</v>
      </c>
      <c r="B12" s="99" t="s">
        <v>17</v>
      </c>
      <c r="C12" s="99"/>
      <c r="D12" s="99"/>
      <c r="E12" s="99"/>
      <c r="F12" s="99"/>
      <c r="G12" s="97" t="s">
        <v>57</v>
      </c>
      <c r="H12" s="97" t="s">
        <v>18</v>
      </c>
      <c r="I12" s="97" t="s">
        <v>19</v>
      </c>
      <c r="J12" s="97" t="s">
        <v>20</v>
      </c>
    </row>
    <row r="13" spans="1:10" ht="45.75" customHeight="1">
      <c r="A13" s="97"/>
      <c r="B13" s="17" t="s">
        <v>21</v>
      </c>
      <c r="C13" s="17" t="s">
        <v>22</v>
      </c>
      <c r="D13" s="17" t="s">
        <v>23</v>
      </c>
      <c r="E13" s="17" t="s">
        <v>24</v>
      </c>
      <c r="F13" s="17" t="s">
        <v>25</v>
      </c>
      <c r="G13" s="97"/>
      <c r="H13" s="97"/>
      <c r="I13" s="97"/>
      <c r="J13" s="97"/>
    </row>
    <row r="14" spans="1:10" ht="11.25" customHeight="1">
      <c r="A14" s="18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18">
        <v>7</v>
      </c>
      <c r="H14" s="18">
        <v>8</v>
      </c>
      <c r="I14" s="18">
        <v>9</v>
      </c>
      <c r="J14" s="18">
        <v>10</v>
      </c>
    </row>
    <row r="15" spans="1:10" ht="22.5" customHeight="1">
      <c r="A15" s="18" t="s">
        <v>120</v>
      </c>
      <c r="B15" s="53">
        <v>573</v>
      </c>
      <c r="C15" s="53">
        <v>702</v>
      </c>
      <c r="D15" s="53" t="s">
        <v>116</v>
      </c>
      <c r="E15" s="53">
        <v>831</v>
      </c>
      <c r="F15" s="53">
        <v>290</v>
      </c>
      <c r="G15" s="53"/>
      <c r="H15" s="53"/>
      <c r="I15" s="53"/>
      <c r="J15" s="53"/>
    </row>
    <row r="16" spans="1:10" s="13" customFormat="1" ht="13.5" customHeight="1">
      <c r="A16" s="19" t="s">
        <v>26</v>
      </c>
      <c r="B16" s="100">
        <v>573</v>
      </c>
      <c r="C16" s="65" t="s">
        <v>39</v>
      </c>
      <c r="D16" s="100">
        <v>4219900</v>
      </c>
      <c r="E16" s="66" t="s">
        <v>58</v>
      </c>
      <c r="F16" s="21">
        <v>211</v>
      </c>
      <c r="G16" s="22"/>
      <c r="H16" s="22">
        <v>930708</v>
      </c>
      <c r="I16" s="22">
        <v>930708</v>
      </c>
      <c r="J16" s="22">
        <f>H16-I16</f>
        <v>0</v>
      </c>
    </row>
    <row r="17" spans="1:10" s="13" customFormat="1" ht="14.25" customHeight="1">
      <c r="A17" s="23" t="s">
        <v>77</v>
      </c>
      <c r="B17" s="100"/>
      <c r="C17" s="100"/>
      <c r="D17" s="100"/>
      <c r="E17" s="66"/>
      <c r="F17" s="21">
        <v>213</v>
      </c>
      <c r="G17" s="22"/>
      <c r="H17" s="22">
        <v>1429.88</v>
      </c>
      <c r="I17" s="22">
        <v>1429.88</v>
      </c>
      <c r="J17" s="22"/>
    </row>
    <row r="18" spans="1:10" s="13" customFormat="1" ht="12">
      <c r="A18" s="19" t="s">
        <v>60</v>
      </c>
      <c r="B18" s="100"/>
      <c r="C18" s="100"/>
      <c r="D18" s="100"/>
      <c r="E18" s="66" t="s">
        <v>61</v>
      </c>
      <c r="F18" s="24">
        <v>212</v>
      </c>
      <c r="G18" s="25">
        <f>G19+G20</f>
        <v>0</v>
      </c>
      <c r="H18" s="25">
        <f>H19+H20</f>
        <v>16500</v>
      </c>
      <c r="I18" s="25">
        <f>I19+I20</f>
        <v>16500</v>
      </c>
      <c r="J18" s="25">
        <f>J19+J20</f>
        <v>0</v>
      </c>
    </row>
    <row r="19" spans="1:10" s="13" customFormat="1" ht="12">
      <c r="A19" s="19" t="s">
        <v>62</v>
      </c>
      <c r="B19" s="100"/>
      <c r="C19" s="100"/>
      <c r="D19" s="100"/>
      <c r="E19" s="66"/>
      <c r="F19" s="21" t="s">
        <v>63</v>
      </c>
      <c r="G19" s="22"/>
      <c r="H19" s="22"/>
      <c r="I19" s="22"/>
      <c r="J19" s="22">
        <f>H19-I19</f>
        <v>0</v>
      </c>
    </row>
    <row r="20" spans="1:10" s="13" customFormat="1" ht="12">
      <c r="A20" s="19" t="s">
        <v>125</v>
      </c>
      <c r="B20" s="100"/>
      <c r="C20" s="100"/>
      <c r="D20" s="100"/>
      <c r="E20" s="66"/>
      <c r="F20" s="21" t="s">
        <v>64</v>
      </c>
      <c r="G20" s="22"/>
      <c r="H20" s="22">
        <v>16500</v>
      </c>
      <c r="I20" s="22">
        <v>16500</v>
      </c>
      <c r="J20" s="22">
        <f>H20-I20</f>
        <v>0</v>
      </c>
    </row>
    <row r="21" spans="1:10" s="13" customFormat="1" ht="12">
      <c r="A21" s="19" t="s">
        <v>35</v>
      </c>
      <c r="B21" s="100"/>
      <c r="C21" s="100"/>
      <c r="D21" s="100"/>
      <c r="E21" s="58" t="s">
        <v>124</v>
      </c>
      <c r="F21" s="21">
        <v>340</v>
      </c>
      <c r="G21" s="22"/>
      <c r="H21" s="22">
        <v>213836</v>
      </c>
      <c r="I21" s="22">
        <v>213836</v>
      </c>
      <c r="J21" s="22">
        <f>H21-I21</f>
        <v>0</v>
      </c>
    </row>
    <row r="22" spans="1:10" s="13" customFormat="1" ht="12">
      <c r="A22" s="19" t="s">
        <v>28</v>
      </c>
      <c r="B22" s="100"/>
      <c r="C22" s="100"/>
      <c r="D22" s="100"/>
      <c r="E22" s="66" t="s">
        <v>65</v>
      </c>
      <c r="F22" s="21">
        <v>221</v>
      </c>
      <c r="G22" s="22"/>
      <c r="H22" s="22"/>
      <c r="I22" s="22"/>
      <c r="J22" s="22">
        <f>H22-I22</f>
        <v>0</v>
      </c>
    </row>
    <row r="23" spans="1:10" s="13" customFormat="1" ht="12">
      <c r="A23" s="19" t="s">
        <v>66</v>
      </c>
      <c r="B23" s="100"/>
      <c r="C23" s="100"/>
      <c r="D23" s="100"/>
      <c r="E23" s="66"/>
      <c r="F23" s="24">
        <v>222</v>
      </c>
      <c r="G23" s="26">
        <f>G24+G25</f>
        <v>0</v>
      </c>
      <c r="H23" s="26">
        <f>H24+H25</f>
        <v>0</v>
      </c>
      <c r="I23" s="26">
        <f>I24+I25</f>
        <v>0</v>
      </c>
      <c r="J23" s="26">
        <f>J24+J25</f>
        <v>0</v>
      </c>
    </row>
    <row r="24" spans="1:10" s="13" customFormat="1" ht="12">
      <c r="A24" s="19" t="s">
        <v>67</v>
      </c>
      <c r="B24" s="100"/>
      <c r="C24" s="100"/>
      <c r="D24" s="100"/>
      <c r="E24" s="66"/>
      <c r="F24" s="21" t="s">
        <v>68</v>
      </c>
      <c r="G24" s="20"/>
      <c r="H24" s="20"/>
      <c r="I24" s="20"/>
      <c r="J24" s="22">
        <f>H24-I24</f>
        <v>0</v>
      </c>
    </row>
    <row r="25" spans="1:10" s="13" customFormat="1" ht="12">
      <c r="A25" s="19" t="s">
        <v>66</v>
      </c>
      <c r="B25" s="100"/>
      <c r="C25" s="100"/>
      <c r="D25" s="100"/>
      <c r="E25" s="66" t="s">
        <v>65</v>
      </c>
      <c r="F25" s="21" t="s">
        <v>69</v>
      </c>
      <c r="G25" s="20"/>
      <c r="H25" s="20"/>
      <c r="I25" s="20"/>
      <c r="J25" s="22">
        <f>H25-I25</f>
        <v>0</v>
      </c>
    </row>
    <row r="26" spans="1:10" s="13" customFormat="1" ht="12">
      <c r="A26" s="19" t="s">
        <v>29</v>
      </c>
      <c r="B26" s="100"/>
      <c r="C26" s="100"/>
      <c r="D26" s="100"/>
      <c r="E26" s="66" t="s">
        <v>65</v>
      </c>
      <c r="F26" s="24">
        <v>223</v>
      </c>
      <c r="G26" s="25"/>
      <c r="H26" s="25">
        <f>H28+H29+H30</f>
        <v>282937</v>
      </c>
      <c r="I26" s="25">
        <f>I27+I28+I29+I30</f>
        <v>282937</v>
      </c>
      <c r="J26" s="25">
        <f>H26-I26</f>
        <v>0</v>
      </c>
    </row>
    <row r="27" spans="1:10" s="13" customFormat="1" ht="12">
      <c r="A27" s="19" t="s">
        <v>78</v>
      </c>
      <c r="B27" s="100"/>
      <c r="C27" s="100"/>
      <c r="D27" s="100"/>
      <c r="E27" s="66"/>
      <c r="F27" s="21" t="s">
        <v>79</v>
      </c>
      <c r="G27" s="22"/>
      <c r="H27" s="22"/>
      <c r="I27" s="22"/>
      <c r="J27" s="22">
        <f aca="true" t="shared" si="0" ref="J27:J38">H27-I27</f>
        <v>0</v>
      </c>
    </row>
    <row r="28" spans="1:10" s="13" customFormat="1" ht="12">
      <c r="A28" s="19" t="s">
        <v>80</v>
      </c>
      <c r="B28" s="100"/>
      <c r="C28" s="100"/>
      <c r="D28" s="100"/>
      <c r="E28" s="66"/>
      <c r="F28" s="21" t="s">
        <v>30</v>
      </c>
      <c r="G28" s="22"/>
      <c r="H28" s="22">
        <v>195819</v>
      </c>
      <c r="I28" s="22">
        <v>195819</v>
      </c>
      <c r="J28" s="22">
        <f>H28-I28</f>
        <v>0</v>
      </c>
    </row>
    <row r="29" spans="1:10" s="13" customFormat="1" ht="12">
      <c r="A29" s="19" t="s">
        <v>81</v>
      </c>
      <c r="B29" s="100"/>
      <c r="C29" s="100"/>
      <c r="D29" s="100"/>
      <c r="E29" s="66"/>
      <c r="F29" s="21" t="s">
        <v>31</v>
      </c>
      <c r="G29" s="22"/>
      <c r="H29" s="22">
        <v>82741</v>
      </c>
      <c r="I29" s="22">
        <v>82741</v>
      </c>
      <c r="J29" s="22">
        <f t="shared" si="0"/>
        <v>0</v>
      </c>
    </row>
    <row r="30" spans="1:10" s="13" customFormat="1" ht="12">
      <c r="A30" s="19" t="s">
        <v>82</v>
      </c>
      <c r="B30" s="100"/>
      <c r="C30" s="100"/>
      <c r="D30" s="100"/>
      <c r="E30" s="66"/>
      <c r="F30" s="21" t="s">
        <v>32</v>
      </c>
      <c r="G30" s="22"/>
      <c r="H30" s="22">
        <v>4377</v>
      </c>
      <c r="I30" s="22">
        <v>4377</v>
      </c>
      <c r="J30" s="22">
        <f t="shared" si="0"/>
        <v>0</v>
      </c>
    </row>
    <row r="31" spans="1:10" s="13" customFormat="1" ht="12">
      <c r="A31" s="19" t="s">
        <v>83</v>
      </c>
      <c r="B31" s="100"/>
      <c r="C31" s="100"/>
      <c r="D31" s="100"/>
      <c r="E31" s="66" t="s">
        <v>65</v>
      </c>
      <c r="F31" s="21">
        <v>224</v>
      </c>
      <c r="G31" s="22"/>
      <c r="H31" s="22"/>
      <c r="I31" s="22"/>
      <c r="J31" s="22">
        <f t="shared" si="0"/>
        <v>0</v>
      </c>
    </row>
    <row r="32" spans="1:10" s="13" customFormat="1" ht="12">
      <c r="A32" s="23" t="s">
        <v>70</v>
      </c>
      <c r="B32" s="100"/>
      <c r="C32" s="100"/>
      <c r="D32" s="100"/>
      <c r="E32" s="66" t="s">
        <v>65</v>
      </c>
      <c r="F32" s="21">
        <v>225</v>
      </c>
      <c r="G32" s="22"/>
      <c r="H32" s="22">
        <v>41122.8</v>
      </c>
      <c r="I32" s="22">
        <v>41122.8</v>
      </c>
      <c r="J32" s="22">
        <f t="shared" si="0"/>
        <v>0</v>
      </c>
    </row>
    <row r="33" spans="1:10" s="13" customFormat="1" ht="12">
      <c r="A33" s="19" t="s">
        <v>33</v>
      </c>
      <c r="B33" s="100"/>
      <c r="C33" s="100"/>
      <c r="D33" s="100"/>
      <c r="E33" s="66" t="s">
        <v>65</v>
      </c>
      <c r="F33" s="21">
        <v>226</v>
      </c>
      <c r="G33" s="22"/>
      <c r="H33" s="22">
        <v>49442</v>
      </c>
      <c r="I33" s="22">
        <v>49442</v>
      </c>
      <c r="J33" s="22">
        <f t="shared" si="0"/>
        <v>0</v>
      </c>
    </row>
    <row r="34" spans="1:10" s="13" customFormat="1" ht="12">
      <c r="A34" s="19" t="s">
        <v>71</v>
      </c>
      <c r="B34" s="100"/>
      <c r="C34" s="100"/>
      <c r="D34" s="100"/>
      <c r="E34" s="27" t="s">
        <v>72</v>
      </c>
      <c r="F34" s="21">
        <v>262</v>
      </c>
      <c r="G34" s="22"/>
      <c r="H34" s="22"/>
      <c r="I34" s="22"/>
      <c r="J34" s="22">
        <f t="shared" si="0"/>
        <v>0</v>
      </c>
    </row>
    <row r="35" spans="1:10" s="13" customFormat="1" ht="12">
      <c r="A35" s="19" t="s">
        <v>73</v>
      </c>
      <c r="B35" s="100"/>
      <c r="C35" s="100"/>
      <c r="D35" s="100"/>
      <c r="E35" s="27" t="s">
        <v>85</v>
      </c>
      <c r="F35" s="21">
        <v>290</v>
      </c>
      <c r="G35" s="22"/>
      <c r="H35" s="22">
        <v>3603</v>
      </c>
      <c r="I35" s="22">
        <v>3603</v>
      </c>
      <c r="J35" s="22">
        <f t="shared" si="0"/>
        <v>0</v>
      </c>
    </row>
    <row r="36" spans="1:10" s="13" customFormat="1" ht="12">
      <c r="A36" s="19" t="s">
        <v>84</v>
      </c>
      <c r="B36" s="100"/>
      <c r="C36" s="100"/>
      <c r="D36" s="100"/>
      <c r="E36" s="27" t="s">
        <v>128</v>
      </c>
      <c r="F36" s="21">
        <v>290</v>
      </c>
      <c r="G36" s="22"/>
      <c r="H36" s="22">
        <v>21600.32</v>
      </c>
      <c r="I36" s="22">
        <v>21600.32</v>
      </c>
      <c r="J36" s="22">
        <f t="shared" si="0"/>
        <v>0</v>
      </c>
    </row>
    <row r="37" spans="1:10" s="13" customFormat="1" ht="12">
      <c r="A37" s="19" t="s">
        <v>86</v>
      </c>
      <c r="B37" s="100"/>
      <c r="C37" s="100"/>
      <c r="D37" s="100"/>
      <c r="E37" s="27" t="s">
        <v>87</v>
      </c>
      <c r="F37" s="21">
        <v>290</v>
      </c>
      <c r="G37" s="22"/>
      <c r="H37" s="22">
        <v>4855</v>
      </c>
      <c r="I37" s="22">
        <v>4855</v>
      </c>
      <c r="J37" s="22">
        <f t="shared" si="0"/>
        <v>0</v>
      </c>
    </row>
    <row r="38" spans="1:10" s="13" customFormat="1" ht="15" customHeight="1">
      <c r="A38" s="19" t="s">
        <v>74</v>
      </c>
      <c r="B38" s="100"/>
      <c r="C38" s="100"/>
      <c r="D38" s="100"/>
      <c r="E38" s="66" t="s">
        <v>65</v>
      </c>
      <c r="F38" s="21">
        <v>310</v>
      </c>
      <c r="G38" s="22"/>
      <c r="H38" s="22"/>
      <c r="I38" s="22"/>
      <c r="J38" s="22">
        <f t="shared" si="0"/>
        <v>0</v>
      </c>
    </row>
    <row r="39" spans="1:10" s="13" customFormat="1" ht="15" customHeight="1">
      <c r="A39" s="19" t="s">
        <v>88</v>
      </c>
      <c r="B39" s="100"/>
      <c r="C39" s="100"/>
      <c r="D39" s="100"/>
      <c r="E39" s="66"/>
      <c r="F39" s="24">
        <v>340</v>
      </c>
      <c r="G39" s="25"/>
      <c r="H39" s="25">
        <f>H40+H41+H42+H43</f>
        <v>2000</v>
      </c>
      <c r="I39" s="25">
        <f>I40+I41+I42+I43</f>
        <v>2000</v>
      </c>
      <c r="J39" s="25">
        <f>H39-I39</f>
        <v>0</v>
      </c>
    </row>
    <row r="40" spans="1:10" s="13" customFormat="1" ht="15" customHeight="1">
      <c r="A40" s="19" t="s">
        <v>89</v>
      </c>
      <c r="B40" s="100"/>
      <c r="C40" s="100"/>
      <c r="D40" s="100"/>
      <c r="E40" s="66"/>
      <c r="F40" s="21" t="s">
        <v>34</v>
      </c>
      <c r="G40" s="22"/>
      <c r="H40" s="22"/>
      <c r="I40" s="22"/>
      <c r="J40" s="22"/>
    </row>
    <row r="41" spans="1:10" s="13" customFormat="1" ht="15" customHeight="1">
      <c r="A41" s="19" t="s">
        <v>35</v>
      </c>
      <c r="B41" s="100"/>
      <c r="C41" s="100"/>
      <c r="D41" s="100"/>
      <c r="E41" s="66"/>
      <c r="F41" s="21" t="s">
        <v>36</v>
      </c>
      <c r="G41" s="22"/>
      <c r="H41" s="22"/>
      <c r="I41" s="22"/>
      <c r="J41" s="22">
        <f>H41-I41</f>
        <v>0</v>
      </c>
    </row>
    <row r="42" spans="1:10" s="13" customFormat="1" ht="15" customHeight="1">
      <c r="A42" s="19" t="s">
        <v>75</v>
      </c>
      <c r="B42" s="100"/>
      <c r="C42" s="100"/>
      <c r="D42" s="100"/>
      <c r="E42" s="66"/>
      <c r="F42" s="21" t="s">
        <v>37</v>
      </c>
      <c r="G42" s="22"/>
      <c r="H42" s="22">
        <v>2000</v>
      </c>
      <c r="I42" s="22">
        <v>2000</v>
      </c>
      <c r="J42" s="22">
        <f>H42-I42</f>
        <v>0</v>
      </c>
    </row>
    <row r="43" spans="1:10" s="13" customFormat="1" ht="12">
      <c r="A43" s="19" t="s">
        <v>90</v>
      </c>
      <c r="B43" s="100"/>
      <c r="C43" s="100"/>
      <c r="D43" s="100"/>
      <c r="E43" s="66" t="s">
        <v>65</v>
      </c>
      <c r="F43" s="21" t="s">
        <v>38</v>
      </c>
      <c r="G43" s="22"/>
      <c r="H43" s="22"/>
      <c r="I43" s="22"/>
      <c r="J43" s="22"/>
    </row>
    <row r="44" spans="1:15" s="14" customFormat="1" ht="22.5" customHeight="1">
      <c r="A44" s="28" t="s">
        <v>76</v>
      </c>
      <c r="B44" s="28"/>
      <c r="C44" s="28"/>
      <c r="D44" s="28"/>
      <c r="E44" s="28"/>
      <c r="F44" s="28"/>
      <c r="G44" s="29"/>
      <c r="H44" s="29">
        <f>H16+H17+H18+H21+H23+H26+H32+H33+H34+H35+H36+H37+H38+H39</f>
        <v>1568034</v>
      </c>
      <c r="I44" s="29">
        <f>I16+I17+I18+I21+I23+I26+I32+I33+I34+I35+I36+I37+I38+I39</f>
        <v>1568034</v>
      </c>
      <c r="J44" s="29">
        <f>J16+J17+J18+J22+J23+J26+J31+J32+J33+J34+J35+J36+J37+J38+J39+J21</f>
        <v>0</v>
      </c>
      <c r="L44" s="13"/>
      <c r="M44" s="13"/>
      <c r="N44" s="13"/>
      <c r="O44" s="13"/>
    </row>
    <row r="45" spans="1:10" ht="13.5" customHeight="1">
      <c r="A45" s="83" t="s">
        <v>92</v>
      </c>
      <c r="B45" s="75">
        <v>573</v>
      </c>
      <c r="C45" s="75" t="s">
        <v>39</v>
      </c>
      <c r="D45" s="75" t="s">
        <v>93</v>
      </c>
      <c r="E45" s="75" t="s">
        <v>58</v>
      </c>
      <c r="F45" s="21">
        <v>211</v>
      </c>
      <c r="G45" s="20"/>
      <c r="H45" s="20">
        <v>134444</v>
      </c>
      <c r="I45" s="20">
        <v>134444</v>
      </c>
      <c r="J45" s="22">
        <f>H45-I45</f>
        <v>0</v>
      </c>
    </row>
    <row r="46" spans="1:10" ht="12.75">
      <c r="A46" s="84"/>
      <c r="B46" s="82"/>
      <c r="C46" s="82"/>
      <c r="D46" s="77"/>
      <c r="E46" s="77"/>
      <c r="F46" s="21">
        <v>213</v>
      </c>
      <c r="G46" s="20"/>
      <c r="H46" s="20"/>
      <c r="I46" s="20"/>
      <c r="J46" s="22"/>
    </row>
    <row r="47" spans="1:10" ht="12.75">
      <c r="A47" s="28" t="s">
        <v>76</v>
      </c>
      <c r="B47" s="28"/>
      <c r="C47" s="28"/>
      <c r="D47" s="28"/>
      <c r="E47" s="28"/>
      <c r="F47" s="28"/>
      <c r="G47" s="29"/>
      <c r="H47" s="29">
        <f>H45+H46</f>
        <v>134444</v>
      </c>
      <c r="I47" s="29">
        <f>I45+I46</f>
        <v>134444</v>
      </c>
      <c r="J47" s="29">
        <f>J45+J46</f>
        <v>0</v>
      </c>
    </row>
    <row r="48" spans="1:10" ht="12.75">
      <c r="A48" s="19" t="s">
        <v>26</v>
      </c>
      <c r="B48" s="101" t="s">
        <v>27</v>
      </c>
      <c r="C48" s="101" t="s">
        <v>39</v>
      </c>
      <c r="D48" s="101" t="s">
        <v>113</v>
      </c>
      <c r="E48" s="68" t="s">
        <v>58</v>
      </c>
      <c r="F48" s="48">
        <v>211</v>
      </c>
      <c r="G48" s="35"/>
      <c r="H48" s="35">
        <v>4092806</v>
      </c>
      <c r="I48" s="35">
        <v>4092806</v>
      </c>
      <c r="J48" s="49">
        <f aca="true" t="shared" si="1" ref="J48:J55">H48-I48</f>
        <v>0</v>
      </c>
    </row>
    <row r="49" spans="1:10" ht="12.75">
      <c r="A49" s="23" t="s">
        <v>59</v>
      </c>
      <c r="B49" s="102"/>
      <c r="C49" s="102"/>
      <c r="D49" s="102"/>
      <c r="E49" s="68"/>
      <c r="F49" s="48">
        <v>213</v>
      </c>
      <c r="G49" s="35"/>
      <c r="H49" s="35">
        <v>1052992</v>
      </c>
      <c r="I49" s="35">
        <v>1052992</v>
      </c>
      <c r="J49" s="49">
        <f t="shared" si="1"/>
        <v>0</v>
      </c>
    </row>
    <row r="50" spans="1:10" ht="12.75">
      <c r="A50" s="19" t="s">
        <v>114</v>
      </c>
      <c r="B50" s="76"/>
      <c r="C50" s="76"/>
      <c r="D50" s="76"/>
      <c r="E50" s="50" t="s">
        <v>101</v>
      </c>
      <c r="F50" s="48">
        <v>221</v>
      </c>
      <c r="G50" s="35"/>
      <c r="H50" s="35">
        <v>21014</v>
      </c>
      <c r="I50" s="35">
        <v>21014</v>
      </c>
      <c r="J50" s="49">
        <f t="shared" si="1"/>
        <v>0</v>
      </c>
    </row>
    <row r="51" spans="1:10" ht="12.75">
      <c r="A51" s="23" t="s">
        <v>70</v>
      </c>
      <c r="B51" s="76"/>
      <c r="C51" s="76"/>
      <c r="D51" s="76"/>
      <c r="E51" s="101" t="s">
        <v>65</v>
      </c>
      <c r="F51" s="48">
        <v>225</v>
      </c>
      <c r="G51" s="35"/>
      <c r="H51" s="35">
        <v>1600</v>
      </c>
      <c r="I51" s="35">
        <v>1600</v>
      </c>
      <c r="J51" s="49">
        <f t="shared" si="1"/>
        <v>0</v>
      </c>
    </row>
    <row r="52" spans="1:10" ht="12.75">
      <c r="A52" s="19" t="s">
        <v>33</v>
      </c>
      <c r="B52" s="76"/>
      <c r="C52" s="76"/>
      <c r="D52" s="76"/>
      <c r="E52" s="102"/>
      <c r="F52" s="48">
        <v>226</v>
      </c>
      <c r="G52" s="35"/>
      <c r="H52" s="35">
        <v>23375</v>
      </c>
      <c r="I52" s="35">
        <v>23375</v>
      </c>
      <c r="J52" s="49">
        <f t="shared" si="1"/>
        <v>0</v>
      </c>
    </row>
    <row r="53" spans="1:10" ht="12.75">
      <c r="A53" s="19"/>
      <c r="B53" s="76"/>
      <c r="C53" s="76"/>
      <c r="D53" s="76"/>
      <c r="E53" s="102"/>
      <c r="F53" s="48">
        <v>290</v>
      </c>
      <c r="G53" s="35"/>
      <c r="H53" s="35">
        <v>740</v>
      </c>
      <c r="I53" s="35">
        <v>740</v>
      </c>
      <c r="J53" s="49">
        <f>H53-I53</f>
        <v>0</v>
      </c>
    </row>
    <row r="54" spans="1:10" ht="12.75">
      <c r="A54" s="19"/>
      <c r="B54" s="76"/>
      <c r="C54" s="76"/>
      <c r="D54" s="76"/>
      <c r="E54" s="102"/>
      <c r="F54" s="48">
        <v>310</v>
      </c>
      <c r="G54" s="35"/>
      <c r="H54" s="35">
        <v>63000</v>
      </c>
      <c r="I54" s="35">
        <v>63000</v>
      </c>
      <c r="J54" s="49">
        <f>H54-I54</f>
        <v>0</v>
      </c>
    </row>
    <row r="55" spans="1:10" ht="12.75">
      <c r="A55" s="19" t="s">
        <v>88</v>
      </c>
      <c r="B55" s="77"/>
      <c r="C55" s="77"/>
      <c r="D55" s="77"/>
      <c r="E55" s="77"/>
      <c r="F55" s="48">
        <v>340</v>
      </c>
      <c r="G55" s="35"/>
      <c r="H55" s="35">
        <v>10000</v>
      </c>
      <c r="I55" s="35">
        <v>10000</v>
      </c>
      <c r="J55" s="49">
        <f t="shared" si="1"/>
        <v>0</v>
      </c>
    </row>
    <row r="56" spans="1:10" ht="12.75">
      <c r="A56" s="45" t="s">
        <v>76</v>
      </c>
      <c r="B56" s="46"/>
      <c r="C56" s="47"/>
      <c r="D56" s="47"/>
      <c r="E56" s="47"/>
      <c r="F56" s="43"/>
      <c r="G56" s="44"/>
      <c r="H56" s="59">
        <f>H48+H49+H50+H51+H52+H55+H53+H54</f>
        <v>5265527</v>
      </c>
      <c r="I56" s="59">
        <f>I48+I49+I50+I51+I52+I55+I53+I54</f>
        <v>5265527</v>
      </c>
      <c r="J56" s="60">
        <f>J48+J49+J50+J51+J52+J55+J53+J54</f>
        <v>0</v>
      </c>
    </row>
    <row r="57" spans="1:10" ht="12.75">
      <c r="A57" s="78" t="s">
        <v>91</v>
      </c>
      <c r="B57" s="75" t="s">
        <v>27</v>
      </c>
      <c r="C57" s="75" t="s">
        <v>39</v>
      </c>
      <c r="D57" s="75" t="s">
        <v>123</v>
      </c>
      <c r="E57" s="75" t="s">
        <v>58</v>
      </c>
      <c r="F57" s="20">
        <v>211</v>
      </c>
      <c r="G57" s="20"/>
      <c r="H57" s="20">
        <v>589457</v>
      </c>
      <c r="I57" s="20">
        <v>589457</v>
      </c>
      <c r="J57" s="22">
        <f>H57-I57</f>
        <v>0</v>
      </c>
    </row>
    <row r="58" spans="1:10" ht="12.75">
      <c r="A58" s="79"/>
      <c r="B58" s="81"/>
      <c r="C58" s="81"/>
      <c r="D58" s="76"/>
      <c r="E58" s="77"/>
      <c r="F58" s="20">
        <v>213</v>
      </c>
      <c r="G58" s="20"/>
      <c r="H58" s="20">
        <v>102000</v>
      </c>
      <c r="I58" s="20">
        <v>102000</v>
      </c>
      <c r="J58" s="22"/>
    </row>
    <row r="59" spans="1:10" ht="12.75">
      <c r="A59" s="79"/>
      <c r="B59" s="81"/>
      <c r="C59" s="81"/>
      <c r="D59" s="76"/>
      <c r="E59" s="30" t="s">
        <v>65</v>
      </c>
      <c r="F59" s="31">
        <v>223</v>
      </c>
      <c r="G59" s="31"/>
      <c r="H59" s="31">
        <f>H60+H61+H62</f>
        <v>95966</v>
      </c>
      <c r="I59" s="31">
        <f>I60+I61+I62</f>
        <v>95966</v>
      </c>
      <c r="J59" s="32"/>
    </row>
    <row r="60" spans="1:10" ht="12.75">
      <c r="A60" s="79"/>
      <c r="B60" s="81"/>
      <c r="C60" s="81"/>
      <c r="D60" s="76"/>
      <c r="E60" s="75" t="s">
        <v>65</v>
      </c>
      <c r="F60" s="20" t="s">
        <v>104</v>
      </c>
      <c r="G60" s="20"/>
      <c r="H60" s="20">
        <v>62971</v>
      </c>
      <c r="I60" s="20">
        <v>62971</v>
      </c>
      <c r="J60" s="22"/>
    </row>
    <row r="61" spans="1:10" ht="12.75">
      <c r="A61" s="79"/>
      <c r="B61" s="81"/>
      <c r="C61" s="81"/>
      <c r="D61" s="76"/>
      <c r="E61" s="76"/>
      <c r="F61" s="20" t="s">
        <v>31</v>
      </c>
      <c r="G61" s="20"/>
      <c r="H61" s="20">
        <v>31808</v>
      </c>
      <c r="I61" s="20">
        <v>31808</v>
      </c>
      <c r="J61" s="22"/>
    </row>
    <row r="62" spans="1:10" ht="12.75">
      <c r="A62" s="80"/>
      <c r="B62" s="82"/>
      <c r="C62" s="82"/>
      <c r="D62" s="77"/>
      <c r="E62" s="77"/>
      <c r="F62" s="20" t="s">
        <v>105</v>
      </c>
      <c r="G62" s="20"/>
      <c r="H62" s="20">
        <v>1187</v>
      </c>
      <c r="I62" s="20">
        <v>1187</v>
      </c>
      <c r="J62" s="22"/>
    </row>
    <row r="63" spans="1:10" ht="12.75">
      <c r="A63" s="28" t="s">
        <v>76</v>
      </c>
      <c r="B63" s="28"/>
      <c r="C63" s="28"/>
      <c r="D63" s="28"/>
      <c r="E63" s="28"/>
      <c r="F63" s="28"/>
      <c r="G63" s="29"/>
      <c r="H63" s="29">
        <f>H57+H58+H59</f>
        <v>787423</v>
      </c>
      <c r="I63" s="29">
        <f>I57+I58+I59</f>
        <v>787423</v>
      </c>
      <c r="J63" s="29">
        <f>H63-I63</f>
        <v>0</v>
      </c>
    </row>
    <row r="64" spans="1:10" ht="84">
      <c r="A64" s="33" t="s">
        <v>94</v>
      </c>
      <c r="B64" s="34" t="s">
        <v>27</v>
      </c>
      <c r="C64" s="34" t="s">
        <v>39</v>
      </c>
      <c r="D64" s="34" t="s">
        <v>95</v>
      </c>
      <c r="E64" s="34" t="s">
        <v>65</v>
      </c>
      <c r="F64" s="35">
        <v>290</v>
      </c>
      <c r="G64" s="20"/>
      <c r="H64" s="20">
        <v>15300</v>
      </c>
      <c r="I64" s="20">
        <v>15300</v>
      </c>
      <c r="J64" s="22">
        <f>H64-I64</f>
        <v>0</v>
      </c>
    </row>
    <row r="65" spans="1:10" ht="78.75" customHeight="1">
      <c r="A65" s="33" t="s">
        <v>109</v>
      </c>
      <c r="B65" s="34" t="s">
        <v>27</v>
      </c>
      <c r="C65" s="34" t="s">
        <v>39</v>
      </c>
      <c r="D65" s="34" t="s">
        <v>108</v>
      </c>
      <c r="E65" s="34" t="s">
        <v>65</v>
      </c>
      <c r="F65" s="35">
        <v>226</v>
      </c>
      <c r="G65" s="20"/>
      <c r="H65" s="20"/>
      <c r="I65" s="20"/>
      <c r="J65" s="22"/>
    </row>
    <row r="66" spans="1:10" ht="77.25" customHeight="1">
      <c r="A66" s="33" t="s">
        <v>119</v>
      </c>
      <c r="B66" s="34" t="s">
        <v>27</v>
      </c>
      <c r="C66" s="34" t="s">
        <v>106</v>
      </c>
      <c r="D66" s="34" t="s">
        <v>107</v>
      </c>
      <c r="E66" s="34" t="s">
        <v>65</v>
      </c>
      <c r="F66" s="35">
        <v>340</v>
      </c>
      <c r="G66" s="20"/>
      <c r="H66" s="20">
        <v>62784</v>
      </c>
      <c r="I66" s="20">
        <v>62784</v>
      </c>
      <c r="J66" s="22">
        <f>H66-I66</f>
        <v>0</v>
      </c>
    </row>
    <row r="67" spans="1:10" ht="18" customHeight="1">
      <c r="A67" s="70" t="s">
        <v>98</v>
      </c>
      <c r="B67" s="90" t="s">
        <v>27</v>
      </c>
      <c r="C67" s="90" t="s">
        <v>39</v>
      </c>
      <c r="D67" s="90" t="s">
        <v>121</v>
      </c>
      <c r="E67" s="90" t="s">
        <v>65</v>
      </c>
      <c r="F67" s="35">
        <v>340</v>
      </c>
      <c r="G67" s="20"/>
      <c r="H67" s="20">
        <v>224384</v>
      </c>
      <c r="I67" s="20">
        <v>224384</v>
      </c>
      <c r="J67" s="22">
        <f>H67-I67</f>
        <v>0</v>
      </c>
    </row>
    <row r="68" spans="1:10" ht="12" customHeight="1">
      <c r="A68" s="70"/>
      <c r="B68" s="90"/>
      <c r="C68" s="90"/>
      <c r="D68" s="90"/>
      <c r="E68" s="90"/>
      <c r="F68" s="35">
        <v>310</v>
      </c>
      <c r="G68" s="20"/>
      <c r="H68" s="20">
        <v>10000</v>
      </c>
      <c r="I68" s="20">
        <v>10000</v>
      </c>
      <c r="J68" s="22">
        <f>H68-I68</f>
        <v>0</v>
      </c>
    </row>
    <row r="69" spans="1:10" ht="21" customHeight="1">
      <c r="A69" s="70"/>
      <c r="B69" s="90"/>
      <c r="C69" s="90"/>
      <c r="D69" s="90"/>
      <c r="E69" s="90"/>
      <c r="F69" s="35">
        <v>225</v>
      </c>
      <c r="G69" s="20"/>
      <c r="H69" s="20"/>
      <c r="I69" s="20"/>
      <c r="J69" s="22"/>
    </row>
    <row r="70" spans="1:10" ht="15" customHeight="1">
      <c r="A70" s="70"/>
      <c r="B70" s="90"/>
      <c r="C70" s="90"/>
      <c r="D70" s="90"/>
      <c r="E70" s="90"/>
      <c r="F70" s="35">
        <v>226</v>
      </c>
      <c r="G70" s="20"/>
      <c r="H70" s="20"/>
      <c r="I70" s="20"/>
      <c r="J70" s="22"/>
    </row>
    <row r="71" spans="1:10" ht="18" customHeight="1">
      <c r="A71" s="54" t="s">
        <v>76</v>
      </c>
      <c r="B71" s="55"/>
      <c r="C71" s="55"/>
      <c r="D71" s="55"/>
      <c r="E71" s="55"/>
      <c r="F71" s="56"/>
      <c r="G71" s="56"/>
      <c r="H71" s="56">
        <f>H67+H68+H69+H70</f>
        <v>234384</v>
      </c>
      <c r="I71" s="56">
        <f>I67+I68+I69+I70</f>
        <v>234384</v>
      </c>
      <c r="J71" s="57">
        <f>H71-I71</f>
        <v>0</v>
      </c>
    </row>
    <row r="72" spans="1:10" ht="30.75" customHeight="1">
      <c r="A72" s="85" t="s">
        <v>96</v>
      </c>
      <c r="B72" s="88" t="s">
        <v>27</v>
      </c>
      <c r="C72" s="88" t="s">
        <v>39</v>
      </c>
      <c r="D72" s="88" t="s">
        <v>122</v>
      </c>
      <c r="E72" s="88" t="s">
        <v>65</v>
      </c>
      <c r="F72" s="35">
        <v>226</v>
      </c>
      <c r="G72" s="20"/>
      <c r="H72" s="20">
        <v>11250</v>
      </c>
      <c r="I72" s="20">
        <v>11250</v>
      </c>
      <c r="J72" s="22">
        <f>H72-I72</f>
        <v>0</v>
      </c>
    </row>
    <row r="73" spans="1:10" ht="30.75" customHeight="1">
      <c r="A73" s="86"/>
      <c r="B73" s="89"/>
      <c r="C73" s="89"/>
      <c r="D73" s="89"/>
      <c r="E73" s="89"/>
      <c r="F73" s="35">
        <v>225</v>
      </c>
      <c r="G73" s="20"/>
      <c r="H73" s="20">
        <v>60000</v>
      </c>
      <c r="I73" s="20">
        <v>60000</v>
      </c>
      <c r="J73" s="22">
        <f>H73-I73</f>
        <v>0</v>
      </c>
    </row>
    <row r="74" spans="1:10" ht="29.25" customHeight="1">
      <c r="A74" s="87"/>
      <c r="B74" s="77"/>
      <c r="C74" s="77"/>
      <c r="D74" s="77"/>
      <c r="E74" s="103"/>
      <c r="F74" s="35">
        <v>340</v>
      </c>
      <c r="G74" s="20"/>
      <c r="H74" s="20">
        <v>37500</v>
      </c>
      <c r="I74" s="20">
        <v>37500</v>
      </c>
      <c r="J74" s="22">
        <f>H74-I74</f>
        <v>0</v>
      </c>
    </row>
    <row r="75" spans="1:10" ht="26.25" customHeight="1">
      <c r="A75" s="62" t="s">
        <v>76</v>
      </c>
      <c r="B75" s="63"/>
      <c r="C75" s="63"/>
      <c r="D75" s="63"/>
      <c r="E75" s="64"/>
      <c r="F75" s="31"/>
      <c r="G75" s="31"/>
      <c r="H75" s="31">
        <f>H72+H74+H73</f>
        <v>108750</v>
      </c>
      <c r="I75" s="31">
        <f>I72+I74+I73</f>
        <v>108750</v>
      </c>
      <c r="J75" s="31">
        <f>J72+J74+J73</f>
        <v>0</v>
      </c>
    </row>
    <row r="76" spans="1:10" ht="30" customHeight="1">
      <c r="A76" s="51" t="s">
        <v>118</v>
      </c>
      <c r="B76" s="52" t="s">
        <v>27</v>
      </c>
      <c r="C76" s="52" t="s">
        <v>97</v>
      </c>
      <c r="D76" s="52" t="s">
        <v>117</v>
      </c>
      <c r="E76" s="34" t="s">
        <v>65</v>
      </c>
      <c r="F76" s="35">
        <v>290</v>
      </c>
      <c r="G76" s="20"/>
      <c r="H76" s="20"/>
      <c r="I76" s="20"/>
      <c r="J76" s="22">
        <f>H76-I76</f>
        <v>0</v>
      </c>
    </row>
    <row r="77" spans="1:10" ht="24.75" customHeight="1">
      <c r="A77" s="85" t="s">
        <v>102</v>
      </c>
      <c r="B77" s="88" t="s">
        <v>27</v>
      </c>
      <c r="C77" s="88" t="s">
        <v>103</v>
      </c>
      <c r="D77" s="88" t="s">
        <v>126</v>
      </c>
      <c r="E77" s="34" t="s">
        <v>61</v>
      </c>
      <c r="F77" s="35">
        <v>212</v>
      </c>
      <c r="G77" s="20"/>
      <c r="H77" s="20">
        <v>18000</v>
      </c>
      <c r="I77" s="20">
        <v>18000</v>
      </c>
      <c r="J77" s="22">
        <f>H77-I77</f>
        <v>0</v>
      </c>
    </row>
    <row r="78" spans="1:10" ht="24.75" customHeight="1">
      <c r="A78" s="69"/>
      <c r="B78" s="103"/>
      <c r="C78" s="103"/>
      <c r="D78" s="103"/>
      <c r="E78" s="34" t="s">
        <v>115</v>
      </c>
      <c r="F78" s="35">
        <v>262</v>
      </c>
      <c r="G78" s="20"/>
      <c r="H78" s="20"/>
      <c r="I78" s="20"/>
      <c r="J78" s="22">
        <f>H78-I78</f>
        <v>0</v>
      </c>
    </row>
    <row r="79" spans="1:10" ht="15.75" customHeight="1">
      <c r="A79" s="36" t="s">
        <v>76</v>
      </c>
      <c r="B79" s="36"/>
      <c r="C79" s="36"/>
      <c r="D79" s="36"/>
      <c r="E79" s="36"/>
      <c r="F79" s="36"/>
      <c r="G79" s="29"/>
      <c r="H79" s="29">
        <f>H77+H78</f>
        <v>18000</v>
      </c>
      <c r="I79" s="29">
        <f>I77+I78</f>
        <v>18000</v>
      </c>
      <c r="J79" s="29">
        <f>J72+J76+J77+J78</f>
        <v>0</v>
      </c>
    </row>
    <row r="80" spans="1:10" ht="18" customHeight="1">
      <c r="A80" s="28" t="s">
        <v>76</v>
      </c>
      <c r="B80" s="28"/>
      <c r="C80" s="28"/>
      <c r="D80" s="28"/>
      <c r="E80" s="28"/>
      <c r="F80" s="28"/>
      <c r="G80" s="29"/>
      <c r="H80" s="61">
        <f>H44+H47+H56+H63+H64+H65+H66+H71+H75+H76+H79</f>
        <v>8194646</v>
      </c>
      <c r="I80" s="61">
        <f>I44+I47+I56+I63+I64+I71+I75+I76+I79+I66</f>
        <v>8194646</v>
      </c>
      <c r="J80" s="61">
        <f>J44+J47+J56+J63+J64+J65+J66+J71+J75+J76+J79</f>
        <v>0</v>
      </c>
    </row>
    <row r="81" spans="1:10" ht="28.5" customHeight="1">
      <c r="A81" s="67" t="s">
        <v>40</v>
      </c>
      <c r="B81" s="67"/>
      <c r="C81" s="67"/>
      <c r="D81" s="67"/>
      <c r="E81" s="67"/>
      <c r="F81" s="67"/>
      <c r="G81" s="67"/>
      <c r="H81" s="67"/>
      <c r="I81" s="67"/>
      <c r="J81" s="67"/>
    </row>
    <row r="82" spans="1:10" ht="21.75" customHeight="1">
      <c r="A82" s="17" t="s">
        <v>41</v>
      </c>
      <c r="B82" s="17" t="s">
        <v>42</v>
      </c>
      <c r="C82" s="97" t="s">
        <v>43</v>
      </c>
      <c r="D82" s="97"/>
      <c r="E82" s="97" t="s">
        <v>44</v>
      </c>
      <c r="F82" s="97"/>
      <c r="G82" s="97"/>
      <c r="H82" s="17" t="s">
        <v>45</v>
      </c>
      <c r="I82" s="97" t="s">
        <v>46</v>
      </c>
      <c r="J82" s="97"/>
    </row>
    <row r="83" spans="1:10" ht="12.75">
      <c r="A83" s="37">
        <v>1</v>
      </c>
      <c r="B83" s="37">
        <v>2</v>
      </c>
      <c r="C83" s="71">
        <v>3</v>
      </c>
      <c r="D83" s="71"/>
      <c r="E83" s="71">
        <v>4</v>
      </c>
      <c r="F83" s="71"/>
      <c r="G83" s="71"/>
      <c r="H83" s="17">
        <v>5</v>
      </c>
      <c r="I83" s="97">
        <v>6</v>
      </c>
      <c r="J83" s="97"/>
    </row>
    <row r="84" spans="1:10" ht="30" customHeight="1">
      <c r="A84" s="38" t="s">
        <v>47</v>
      </c>
      <c r="B84" s="39" t="s">
        <v>48</v>
      </c>
      <c r="C84" s="71"/>
      <c r="D84" s="71"/>
      <c r="E84" s="72"/>
      <c r="F84" s="72"/>
      <c r="G84" s="72"/>
      <c r="H84" s="40"/>
      <c r="I84" s="104"/>
      <c r="J84" s="104"/>
    </row>
    <row r="85" spans="1:10" ht="22.5">
      <c r="A85" s="38" t="s">
        <v>49</v>
      </c>
      <c r="B85" s="39" t="s">
        <v>50</v>
      </c>
      <c r="C85" s="71"/>
      <c r="D85" s="71"/>
      <c r="E85" s="74">
        <f>H80</f>
        <v>8194646</v>
      </c>
      <c r="F85" s="74"/>
      <c r="G85" s="74"/>
      <c r="H85" s="41">
        <f>I80</f>
        <v>8194646</v>
      </c>
      <c r="I85" s="74">
        <f>E85-H85</f>
        <v>0</v>
      </c>
      <c r="J85" s="74"/>
    </row>
    <row r="86" spans="1:10" ht="21.75" customHeight="1">
      <c r="A86" s="42" t="s">
        <v>51</v>
      </c>
      <c r="B86" s="39" t="s">
        <v>52</v>
      </c>
      <c r="C86" s="71"/>
      <c r="D86" s="71"/>
      <c r="E86" s="71"/>
      <c r="F86" s="71"/>
      <c r="G86" s="71"/>
      <c r="H86" s="17"/>
      <c r="I86" s="97"/>
      <c r="J86" s="97"/>
    </row>
    <row r="87" spans="1:10" ht="12.75">
      <c r="A87" s="38" t="s">
        <v>53</v>
      </c>
      <c r="B87" s="39" t="s">
        <v>54</v>
      </c>
      <c r="C87" s="71"/>
      <c r="D87" s="71"/>
      <c r="E87" s="71"/>
      <c r="F87" s="71"/>
      <c r="G87" s="71"/>
      <c r="H87" s="17"/>
      <c r="I87" s="97"/>
      <c r="J87" s="97"/>
    </row>
    <row r="88" spans="1:10" ht="12.75">
      <c r="A88" s="6"/>
      <c r="B88" s="6"/>
      <c r="C88" s="6"/>
      <c r="D88" s="6"/>
      <c r="E88" s="6"/>
      <c r="F88" s="6"/>
      <c r="G88" s="15"/>
      <c r="H88" s="15"/>
      <c r="I88" s="15"/>
      <c r="J88" s="15"/>
    </row>
    <row r="89" spans="1:7" ht="12.75">
      <c r="A89" s="7" t="s">
        <v>55</v>
      </c>
      <c r="D89" s="8"/>
      <c r="E89" s="73" t="s">
        <v>110</v>
      </c>
      <c r="F89" s="73"/>
      <c r="G89" s="73"/>
    </row>
    <row r="90" spans="1:8" ht="12.75">
      <c r="A90" s="9" t="s">
        <v>111</v>
      </c>
      <c r="B90" s="9"/>
      <c r="C90" s="9"/>
      <c r="D90" s="9"/>
      <c r="E90" s="9"/>
      <c r="F90" s="9"/>
      <c r="G90" s="16"/>
      <c r="H90" s="16"/>
    </row>
    <row r="91" spans="1:8" ht="12.75">
      <c r="A91" s="9"/>
      <c r="B91" s="9"/>
      <c r="C91" s="9"/>
      <c r="D91" s="9"/>
      <c r="E91" s="9"/>
      <c r="F91" s="9"/>
      <c r="G91" s="16"/>
      <c r="H91" s="16"/>
    </row>
    <row r="92" spans="1:7" ht="12.75">
      <c r="A92" s="7" t="s">
        <v>127</v>
      </c>
      <c r="E92" s="73" t="s">
        <v>112</v>
      </c>
      <c r="F92" s="73"/>
      <c r="G92" s="73"/>
    </row>
    <row r="93" spans="1:8" ht="12.75">
      <c r="A93" s="9" t="s">
        <v>111</v>
      </c>
      <c r="B93" s="9"/>
      <c r="C93" s="9"/>
      <c r="D93" s="9"/>
      <c r="E93" s="9"/>
      <c r="F93" s="9"/>
      <c r="G93" s="16"/>
      <c r="H93" s="16"/>
    </row>
    <row r="94" ht="12.75">
      <c r="A94" s="8" t="s">
        <v>131</v>
      </c>
    </row>
  </sheetData>
  <sheetProtection/>
  <mergeCells count="81">
    <mergeCell ref="I83:J83"/>
    <mergeCell ref="E85:G85"/>
    <mergeCell ref="E82:G82"/>
    <mergeCell ref="C83:D83"/>
    <mergeCell ref="E83:G83"/>
    <mergeCell ref="C84:D84"/>
    <mergeCell ref="I82:J82"/>
    <mergeCell ref="I86:J86"/>
    <mergeCell ref="I87:J87"/>
    <mergeCell ref="I85:J85"/>
    <mergeCell ref="I84:J84"/>
    <mergeCell ref="E87:G87"/>
    <mergeCell ref="E84:G84"/>
    <mergeCell ref="E92:G92"/>
    <mergeCell ref="C86:D86"/>
    <mergeCell ref="E86:G86"/>
    <mergeCell ref="C85:D85"/>
    <mergeCell ref="C87:D87"/>
    <mergeCell ref="E89:G89"/>
    <mergeCell ref="C82:D82"/>
    <mergeCell ref="E48:E49"/>
    <mergeCell ref="E67:E70"/>
    <mergeCell ref="A77:A78"/>
    <mergeCell ref="A67:A70"/>
    <mergeCell ref="C67:C70"/>
    <mergeCell ref="D67:D70"/>
    <mergeCell ref="E72:E74"/>
    <mergeCell ref="B77:B78"/>
    <mergeCell ref="E51:E55"/>
    <mergeCell ref="D45:D46"/>
    <mergeCell ref="D72:D74"/>
    <mergeCell ref="A81:J81"/>
    <mergeCell ref="C77:C78"/>
    <mergeCell ref="C16:C43"/>
    <mergeCell ref="C45:C46"/>
    <mergeCell ref="D77:D78"/>
    <mergeCell ref="D16:D43"/>
    <mergeCell ref="D48:D55"/>
    <mergeCell ref="E60:E62"/>
    <mergeCell ref="E57:E58"/>
    <mergeCell ref="E45:E46"/>
    <mergeCell ref="B16:B43"/>
    <mergeCell ref="B48:B55"/>
    <mergeCell ref="C48:C55"/>
    <mergeCell ref="E16:E17"/>
    <mergeCell ref="E18:E20"/>
    <mergeCell ref="E22:E33"/>
    <mergeCell ref="E38:E43"/>
    <mergeCell ref="I9:J9"/>
    <mergeCell ref="D9:H9"/>
    <mergeCell ref="I10:J10"/>
    <mergeCell ref="D10:H10"/>
    <mergeCell ref="J12:J13"/>
    <mergeCell ref="I12:I13"/>
    <mergeCell ref="G12:G13"/>
    <mergeCell ref="A11:J11"/>
    <mergeCell ref="A12:A13"/>
    <mergeCell ref="B12:F12"/>
    <mergeCell ref="H12:H13"/>
    <mergeCell ref="A1:J1"/>
    <mergeCell ref="A2:J2"/>
    <mergeCell ref="A3:J3"/>
    <mergeCell ref="I4:J4"/>
    <mergeCell ref="D5:H5"/>
    <mergeCell ref="D8:H8"/>
    <mergeCell ref="I5:J5"/>
    <mergeCell ref="A6:G6"/>
    <mergeCell ref="I6:J6"/>
    <mergeCell ref="D7:H7"/>
    <mergeCell ref="I8:J8"/>
    <mergeCell ref="I7:J7"/>
    <mergeCell ref="A45:A46"/>
    <mergeCell ref="A72:A74"/>
    <mergeCell ref="B72:B74"/>
    <mergeCell ref="C72:C74"/>
    <mergeCell ref="B67:B70"/>
    <mergeCell ref="B45:B46"/>
    <mergeCell ref="D57:D62"/>
    <mergeCell ref="A57:A62"/>
    <mergeCell ref="B57:B62"/>
    <mergeCell ref="C57:C62"/>
  </mergeCells>
  <printOptions/>
  <pageMargins left="0.590277777777778" right="0.161111111111111" top="0.338888888888889" bottom="0.338888888888889" header="0.511805555555555" footer="0.51180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LibreOffice/3.5$Windows_x86 LibreOffice_project/dc9775d-05ecbee-0851ad3-1586698-727bf66</Application>
  <DocSecurity>0</DocSecurity>
  <Template/>
  <Manager/>
  <Company/>
  <TotalTime>285111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SamLab.ws</cp:lastModifiedBy>
  <cp:lastPrinted>2014-12-01T10:33:35Z</cp:lastPrinted>
  <dcterms:created xsi:type="dcterms:W3CDTF">2009-07-17T14:11:45Z</dcterms:created>
  <dcterms:modified xsi:type="dcterms:W3CDTF">2015-03-30T07:27:47Z</dcterms:modified>
  <cp:category/>
  <cp:version/>
  <cp:contentType/>
  <cp:contentStatus/>
  <cp:revision>309</cp:revision>
</cp:coreProperties>
</file>